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hared\Marketing\11 Cash Flow Forecast\"/>
    </mc:Choice>
  </mc:AlternateContent>
  <xr:revisionPtr revIDLastSave="0" documentId="13_ncr:1_{156413D9-0017-43E1-B950-9BED22391ACF}" xr6:coauthVersionLast="45" xr6:coauthVersionMax="45" xr10:uidLastSave="{00000000-0000-0000-0000-000000000000}"/>
  <bookViews>
    <workbookView xWindow="-6744" yWindow="-17388" windowWidth="30936" windowHeight="16896" activeTab="1" xr2:uid="{32D2FF16-9DEA-447A-8F7B-B5A14DB39665}"/>
  </bookViews>
  <sheets>
    <sheet name="Closing Cash Balance Chart" sheetId="2" r:id="rId1"/>
    <sheet name="Example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B72" i="1"/>
  <c r="Q84" i="1"/>
  <c r="R67" i="1"/>
  <c r="R68" i="1"/>
  <c r="R69" i="1"/>
  <c r="R70" i="1"/>
  <c r="R71" i="1"/>
  <c r="Q83" i="1" l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9" i="1"/>
  <c r="C24" i="1"/>
  <c r="D24" i="1"/>
  <c r="E24" i="1"/>
  <c r="E77" i="1" s="1"/>
  <c r="F24" i="1"/>
  <c r="G24" i="1"/>
  <c r="H24" i="1"/>
  <c r="I24" i="1"/>
  <c r="I77" i="1" s="1"/>
  <c r="J24" i="1"/>
  <c r="K24" i="1"/>
  <c r="L24" i="1"/>
  <c r="M24" i="1"/>
  <c r="N24" i="1"/>
  <c r="O24" i="1"/>
  <c r="P24" i="1"/>
  <c r="Q24" i="1"/>
  <c r="Q77" i="1" s="1"/>
  <c r="B24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72" i="1" l="1"/>
  <c r="P77" i="1"/>
  <c r="C77" i="1"/>
  <c r="H77" i="1"/>
  <c r="F77" i="1"/>
  <c r="M77" i="1"/>
  <c r="L77" i="1"/>
  <c r="D77" i="1"/>
  <c r="O77" i="1"/>
  <c r="K77" i="1"/>
  <c r="G77" i="1"/>
  <c r="B77" i="1"/>
  <c r="B79" i="1" s="1"/>
  <c r="C75" i="1" s="1"/>
  <c r="C79" i="1" s="1"/>
  <c r="D75" i="1" s="1"/>
  <c r="D79" i="1" s="1"/>
  <c r="E75" i="1" s="1"/>
  <c r="E79" i="1" s="1"/>
  <c r="F75" i="1" s="1"/>
  <c r="N77" i="1"/>
  <c r="J77" i="1"/>
  <c r="Q85" i="1"/>
  <c r="R24" i="1"/>
  <c r="F79" i="1" l="1"/>
  <c r="G75" i="1" s="1"/>
  <c r="G79" i="1" s="1"/>
  <c r="H75" i="1" s="1"/>
  <c r="H79" i="1" s="1"/>
  <c r="I75" i="1" s="1"/>
  <c r="I79" i="1" s="1"/>
  <c r="J75" i="1" s="1"/>
  <c r="J79" i="1" s="1"/>
  <c r="K75" i="1" s="1"/>
  <c r="K79" i="1" s="1"/>
  <c r="L75" i="1" s="1"/>
  <c r="L79" i="1" s="1"/>
  <c r="M75" i="1" s="1"/>
  <c r="M79" i="1" s="1"/>
  <c r="N75" i="1" s="1"/>
  <c r="N79" i="1" s="1"/>
  <c r="O75" i="1" s="1"/>
  <c r="O79" i="1" s="1"/>
  <c r="P75" i="1" s="1"/>
  <c r="P79" i="1" s="1"/>
  <c r="Q75" i="1" s="1"/>
  <c r="Q79" i="1" s="1"/>
  <c r="Q86" i="1"/>
  <c r="R86" i="1" l="1"/>
  <c r="S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</author>
  </authors>
  <commentList>
    <comment ref="A1" authorId="0" shapeId="0" xr:uid="{20314DAE-AC95-462F-8711-8E4663D4C993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Enter Company Name
</t>
        </r>
      </text>
    </comment>
    <comment ref="B4" authorId="0" shapeId="0" xr:uid="{1EE115D7-CEA8-4A58-8C60-1C88CFCC1DE8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Enter Start Date;</t>
        </r>
      </text>
    </comment>
    <comment ref="A8" authorId="0" shapeId="0" xr:uid="{439A6E77-B12A-4E54-B194-4FC138CA5E86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Enter the figures inclusive of VAT</t>
        </r>
      </text>
    </comment>
    <comment ref="A29" authorId="0" shapeId="0" xr:uid="{FF31EEB6-E853-41EC-AFB6-5B6D6E86BB91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Enter the figures inclusive of VAT</t>
        </r>
      </text>
    </comment>
    <comment ref="B75" authorId="0" shapeId="0" xr:uid="{3A34E3EC-4935-4B07-A376-CE1E3F6759CB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Enter Opening Cash Balance </t>
        </r>
      </text>
    </comment>
    <comment ref="B77" authorId="0" shapeId="0" xr:uid="{48241B98-AAFF-440F-9C04-900C8ACF333C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Total Cash Inflows less Total Cash Outflows</t>
        </r>
      </text>
    </comment>
    <comment ref="Q79" authorId="0" shapeId="0" xr:uid="{37C79276-1D54-42D3-B8C0-B59AD755677A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Closing Cash Balance</t>
        </r>
      </text>
    </comment>
    <comment ref="R86" authorId="0" shapeId="0" xr:uid="{AF9F4110-7A60-4842-AB24-98D176B8F6C0}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Should be zero</t>
        </r>
      </text>
    </comment>
  </commentList>
</comments>
</file>

<file path=xl/sharedStrings.xml><?xml version="1.0" encoding="utf-8"?>
<sst xmlns="http://schemas.openxmlformats.org/spreadsheetml/2006/main" count="88" uniqueCount="68">
  <si>
    <t>Week Nr</t>
  </si>
  <si>
    <t>Week Commencing</t>
  </si>
  <si>
    <t>Cash Inflows</t>
  </si>
  <si>
    <t>Total Cash Inflows</t>
  </si>
  <si>
    <t>Receipts from Customers</t>
  </si>
  <si>
    <t>£</t>
  </si>
  <si>
    <t>Other Income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</si>
  <si>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</si>
  <si>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</si>
  <si>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</si>
  <si>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</si>
  <si>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</si>
  <si>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</si>
  <si>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</si>
  <si>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</si>
  <si>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</si>
  <si>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</si>
  <si>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Item 1</t>
  </si>
  <si>
    <t>Item 2</t>
  </si>
  <si>
    <t>Item 3</t>
  </si>
  <si>
    <t>Item 4</t>
  </si>
  <si>
    <t>Item 5</t>
  </si>
  <si>
    <t>Total</t>
  </si>
  <si>
    <t>Less</t>
  </si>
  <si>
    <t>Cash Outflows</t>
  </si>
  <si>
    <t>Payments to Suppliers</t>
  </si>
  <si>
    <t>Supplier 1</t>
  </si>
  <si>
    <t>Supplier 2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</si>
  <si>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</si>
  <si>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</si>
  <si>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</si>
  <si>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</si>
  <si>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</si>
  <si>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</si>
  <si>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</si>
  <si>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</si>
  <si>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PAYE/NIC</t>
  </si>
  <si>
    <t xml:space="preserve">Salaries </t>
  </si>
  <si>
    <t>Taxes</t>
  </si>
  <si>
    <t xml:space="preserve">VAT </t>
  </si>
  <si>
    <t>Corporation Tax</t>
  </si>
  <si>
    <t>Rent and Rates</t>
  </si>
  <si>
    <t>Rent</t>
  </si>
  <si>
    <t>Rates</t>
  </si>
  <si>
    <t>Service Charge</t>
  </si>
  <si>
    <t>Light and Heat</t>
  </si>
  <si>
    <t>Staff Costs</t>
  </si>
  <si>
    <t>Pension Costs</t>
  </si>
  <si>
    <t xml:space="preserve">Staff Training </t>
  </si>
  <si>
    <t>Advertising &amp; Marketing</t>
  </si>
  <si>
    <t>IT Costs</t>
  </si>
  <si>
    <t xml:space="preserve">Accounting </t>
  </si>
  <si>
    <t>Other Costs</t>
  </si>
  <si>
    <t>Total Cash Outflows</t>
  </si>
  <si>
    <t>Opening Cash Balance</t>
  </si>
  <si>
    <t>Net Cash Movement</t>
  </si>
  <si>
    <t>Enter Company Name</t>
  </si>
  <si>
    <t>Closing Cash Balance</t>
  </si>
  <si>
    <t>Check</t>
  </si>
  <si>
    <t>Add Cash Inflows</t>
  </si>
  <si>
    <t>Less Cash Outflows</t>
  </si>
  <si>
    <t>Closing Cash</t>
  </si>
  <si>
    <t>Legal and Prof Fees</t>
  </si>
  <si>
    <t>&lt;= see Chart</t>
  </si>
  <si>
    <t>Loan Repayments</t>
  </si>
  <si>
    <t>Loan 1</t>
  </si>
  <si>
    <t>Loan 2</t>
  </si>
  <si>
    <t>DO NOT ENTER NEGATIVE VALUES FOR ANY CASH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</si>
</sst>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Border="1"/>
    <xf numFmtId="0" fontId="7" fillId="0" borderId="0" xfId="0" applyFont="1"/>
    <xf numFmtId="3" fontId="0" fillId="2" borderId="0" xfId="0" applyNumberFormat="1" applyFill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6" fillId="2" borderId="0" xfId="0" applyNumberFormat="1" applyFont="1" applyFill="1"/>
    <xf numFmtId="14" fontId="6" fillId="0" borderId="0" xfId="0" applyNumberFormat="1" applyFont="1"/>
    <xf numFmtId="164" fontId="8" fillId="0" borderId="2" xfId="0" applyNumberFormat="1" applyFont="1" applyBorder="1"/>
    <xf numFmtId="164" fontId="8" fillId="2" borderId="2" xfId="0" applyNumberFormat="1" applyFont="1" applyFill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9" fillId="0" borderId="2" xfId="0" applyNumberFormat="1" applyFont="1" applyBorder="1"/>
    <xf numFmtId="0" fontId="6" fillId="3" borderId="0" xfId="0" applyFont="1" applyFill="1"/>
    <xf numFmtId="0" fontId="0" fillId="3" borderId="0" xfId="0" applyFill="1"/>
  </cellXfs>
  <cellStyles count="1">
    <cellStyle name="Normal" xfId="0" builtinId="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Forecast</a:t>
            </a:r>
            <a:r>
              <a:rPr lang="en-GB" baseline="0"/>
              <a:t> Closing Cash Balance £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&quot;£&quot;#,##0;[Red]\(&quot;£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'Example Template'!$B$79:$Q$79</c:f>
              <c:numCache>
                <c:formatCode>#,##0;[Red]\(#,##0\)</c:formatCode>
                <c:ptCount val="16"/>
                <c:pt idx="0">
                  <c:v>-25900</c:v>
                </c:pt>
                <c:pt idx="1">
                  <c:v>-24350</c:v>
                </c:pt>
                <c:pt idx="2">
                  <c:v>-17850</c:v>
                </c:pt>
                <c:pt idx="3">
                  <c:v>150</c:v>
                </c:pt>
                <c:pt idx="4">
                  <c:v>-18700</c:v>
                </c:pt>
                <c:pt idx="5">
                  <c:v>39300</c:v>
                </c:pt>
                <c:pt idx="6">
                  <c:v>42300</c:v>
                </c:pt>
                <c:pt idx="7">
                  <c:v>36400</c:v>
                </c:pt>
                <c:pt idx="8">
                  <c:v>-26900</c:v>
                </c:pt>
                <c:pt idx="9">
                  <c:v>-27050</c:v>
                </c:pt>
                <c:pt idx="10">
                  <c:v>-13550</c:v>
                </c:pt>
                <c:pt idx="11">
                  <c:v>450</c:v>
                </c:pt>
                <c:pt idx="12">
                  <c:v>5200</c:v>
                </c:pt>
                <c:pt idx="13">
                  <c:v>-28400</c:v>
                </c:pt>
                <c:pt idx="14">
                  <c:v>-20850</c:v>
                </c:pt>
                <c:pt idx="15">
                  <c:v>-23350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4-4A98-97BD-4CE68EF1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973272"/>
        <c:axId val="533969992"/>
      </c:lineChart>
      <c:catAx>
        <c:axId val="5339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69992"/>
        <c:crosses val="autoZero"/>
        <c:auto val="1"/>
        <c:lblAlgn val="ctr"/>
        <c:lblOffset val="100"/>
        <c:noMultiLvlLbl val="0"/>
      </c:catAx>
      <c:valAx>
        <c:axId val="53396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7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9FE004-0D91-4B68-A291-000F291AA50A}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22640" cy="7587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1B2B8-C385-457F-BDFB-1B6E764346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F538-BABB-4968-9647-8B790420A29B}">
  <dimension ref="A1:S86"/>
  <sheetViews>
    <sheetView tabSelected="1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B77" sqref="B77"/>
    </sheetView>
  </sheetViews>
  <sheetFormatPr defaultRowHeight="15" x14ac:dyDescent="0.25"/>
  <cols>
    <col min="1" max="1" width="21.5703125" customWidth="1"/>
    <col min="2" max="17" width="12.7109375" customWidth="1"/>
    <col min="19" max="19" width="13.28515625" customWidth="1"/>
    <col min="20" max="20" width="20.140625" bestFit="1" customWidth="1"/>
    <col min="23" max="23" width="14.28515625" customWidth="1"/>
  </cols>
  <sheetData>
    <row r="1" spans="1:18" x14ac:dyDescent="0.25">
      <c r="A1" s="1" t="s">
        <v>56</v>
      </c>
    </row>
    <row r="3" spans="1:18" x14ac:dyDescent="0.25">
      <c r="A3" t="s">
        <v>0</v>
      </c>
      <c r="B3" s="11">
        <v>1</v>
      </c>
      <c r="C3" s="12">
        <f>B3+1</f>
        <v>2</v>
      </c>
      <c r="D3" s="12">
        <f t="shared" ref="D3:Q3" si="0">C3+1</f>
        <v>3</v>
      </c>
      <c r="E3" s="12">
        <f t="shared" si="0"/>
        <v>4</v>
      </c>
      <c r="F3" s="12">
        <f t="shared" si="0"/>
        <v>5</v>
      </c>
      <c r="G3" s="12">
        <f t="shared" si="0"/>
        <v>6</v>
      </c>
      <c r="H3" s="12">
        <f t="shared" si="0"/>
        <v>7</v>
      </c>
      <c r="I3" s="12">
        <f t="shared" si="0"/>
        <v>8</v>
      </c>
      <c r="J3" s="12">
        <f t="shared" si="0"/>
        <v>9</v>
      </c>
      <c r="K3" s="12">
        <f t="shared" si="0"/>
        <v>10</v>
      </c>
      <c r="L3" s="12">
        <f t="shared" si="0"/>
        <v>11</v>
      </c>
      <c r="M3" s="12">
        <f t="shared" si="0"/>
        <v>12</v>
      </c>
      <c r="N3" s="12">
        <f t="shared" si="0"/>
        <v>13</v>
      </c>
      <c r="O3" s="12">
        <f t="shared" si="0"/>
        <v>14</v>
      </c>
      <c r="P3" s="12">
        <f t="shared" si="0"/>
        <v>15</v>
      </c>
      <c r="Q3" s="12">
        <f t="shared" si="0"/>
        <v>16</v>
      </c>
    </row>
    <row r="4" spans="1:18" x14ac:dyDescent="0.25">
      <c r="A4" t="s">
        <v>1</v>
      </c>
      <c r="B4" s="13">
        <v>43920</v>
      </c>
      <c r="C4" s="14">
        <f>B4+7</f>
        <v>43927</v>
      </c>
      <c r="D4" s="14">
        <f t="shared" ref="D4:Q4" si="1">C4+7</f>
        <v>43934</v>
      </c>
      <c r="E4" s="14">
        <f t="shared" si="1"/>
        <v>43941</v>
      </c>
      <c r="F4" s="14">
        <f t="shared" si="1"/>
        <v>43948</v>
      </c>
      <c r="G4" s="14">
        <f t="shared" si="1"/>
        <v>43955</v>
      </c>
      <c r="H4" s="14">
        <f t="shared" si="1"/>
        <v>43962</v>
      </c>
      <c r="I4" s="14">
        <f t="shared" si="1"/>
        <v>43969</v>
      </c>
      <c r="J4" s="14">
        <f t="shared" si="1"/>
        <v>43976</v>
      </c>
      <c r="K4" s="14">
        <f t="shared" si="1"/>
        <v>43983</v>
      </c>
      <c r="L4" s="14">
        <f t="shared" si="1"/>
        <v>43990</v>
      </c>
      <c r="M4" s="14">
        <f t="shared" si="1"/>
        <v>43997</v>
      </c>
      <c r="N4" s="14">
        <f t="shared" si="1"/>
        <v>44004</v>
      </c>
      <c r="O4" s="14">
        <f t="shared" si="1"/>
        <v>44011</v>
      </c>
      <c r="P4" s="14">
        <f t="shared" si="1"/>
        <v>44018</v>
      </c>
      <c r="Q4" s="14">
        <f t="shared" si="1"/>
        <v>44025</v>
      </c>
    </row>
    <row r="5" spans="1:18" x14ac:dyDescent="0.25">
      <c r="R5" s="8" t="s">
        <v>22</v>
      </c>
    </row>
    <row r="6" spans="1:18" x14ac:dyDescent="0.25">
      <c r="B6" s="2" t="s">
        <v>5</v>
      </c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8" t="s">
        <v>5</v>
      </c>
    </row>
    <row r="7" spans="1:18" x14ac:dyDescent="0.25">
      <c r="A7" s="4" t="s">
        <v>2</v>
      </c>
    </row>
    <row r="8" spans="1:18" x14ac:dyDescent="0.25">
      <c r="A8" s="5" t="s">
        <v>4</v>
      </c>
    </row>
    <row r="9" spans="1:18" x14ac:dyDescent="0.25">
      <c r="A9" t="s">
        <v>7</v>
      </c>
      <c r="B9" s="6"/>
      <c r="C9" s="6">
        <v>2000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0">
        <f>SUM(B9:Q9)</f>
        <v>2000</v>
      </c>
    </row>
    <row r="10" spans="1:18" x14ac:dyDescent="0.25">
      <c r="A10" t="s">
        <v>8</v>
      </c>
      <c r="B10" s="6"/>
      <c r="C10" s="6"/>
      <c r="D10" s="6">
        <v>15000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0">
        <f t="shared" ref="R10:R23" si="2">SUM(B10:Q10)</f>
        <v>15000</v>
      </c>
    </row>
    <row r="11" spans="1:18" x14ac:dyDescent="0.25">
      <c r="A11" t="s">
        <v>9</v>
      </c>
      <c r="B11" s="6"/>
      <c r="C11" s="6"/>
      <c r="D11" s="6"/>
      <c r="E11" s="6">
        <v>18000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0">
        <f t="shared" si="2"/>
        <v>18000</v>
      </c>
    </row>
    <row r="12" spans="1:18" x14ac:dyDescent="0.25">
      <c r="A12" t="s">
        <v>10</v>
      </c>
      <c r="B12" s="6"/>
      <c r="C12" s="6"/>
      <c r="D12" s="6"/>
      <c r="E12" s="6"/>
      <c r="F12" s="6">
        <v>10000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0">
        <f t="shared" si="2"/>
        <v>10000</v>
      </c>
    </row>
    <row r="13" spans="1:18" x14ac:dyDescent="0.25">
      <c r="A13" t="s">
        <v>11</v>
      </c>
      <c r="B13" s="6"/>
      <c r="C13" s="6"/>
      <c r="D13" s="6"/>
      <c r="E13" s="6"/>
      <c r="F13" s="6"/>
      <c r="G13" s="6">
        <v>50000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10">
        <f t="shared" si="2"/>
        <v>50000</v>
      </c>
    </row>
    <row r="14" spans="1:18" x14ac:dyDescent="0.25">
      <c r="A14" t="s">
        <v>12</v>
      </c>
      <c r="B14" s="6"/>
      <c r="C14" s="6"/>
      <c r="D14" s="6"/>
      <c r="E14" s="6"/>
      <c r="F14" s="6"/>
      <c r="G14" s="6">
        <v>15000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10">
        <f t="shared" si="2"/>
        <v>15000</v>
      </c>
    </row>
    <row r="15" spans="1:18" x14ac:dyDescent="0.25">
      <c r="A15" t="s">
        <v>13</v>
      </c>
      <c r="B15" s="6"/>
      <c r="C15" s="6"/>
      <c r="D15" s="6"/>
      <c r="E15" s="6"/>
      <c r="F15" s="6"/>
      <c r="G15" s="6"/>
      <c r="H15" s="6">
        <v>3000</v>
      </c>
      <c r="I15" s="6"/>
      <c r="J15" s="6"/>
      <c r="K15" s="6"/>
      <c r="L15" s="6">
        <v>16000</v>
      </c>
      <c r="M15" s="6"/>
      <c r="N15" s="6"/>
      <c r="O15" s="6"/>
      <c r="P15" s="6"/>
      <c r="Q15" s="6"/>
      <c r="R15" s="10">
        <f t="shared" si="2"/>
        <v>19000</v>
      </c>
    </row>
    <row r="16" spans="1:18" x14ac:dyDescent="0.25">
      <c r="A16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20000</v>
      </c>
      <c r="N16" s="6"/>
      <c r="O16" s="6"/>
      <c r="P16" s="6"/>
      <c r="Q16" s="6"/>
      <c r="R16" s="10">
        <f t="shared" si="2"/>
        <v>20000</v>
      </c>
    </row>
    <row r="17" spans="1:18" x14ac:dyDescent="0.25">
      <c r="A17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5000</v>
      </c>
      <c r="O17" s="6"/>
      <c r="P17" s="6"/>
      <c r="Q17" s="6"/>
      <c r="R17" s="10">
        <f t="shared" si="2"/>
        <v>5000</v>
      </c>
    </row>
    <row r="18" spans="1:18" x14ac:dyDescent="0.25">
      <c r="A18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10000</v>
      </c>
      <c r="P18" s="6"/>
      <c r="Q18" s="6"/>
      <c r="R18" s="10">
        <f t="shared" si="2"/>
        <v>10000</v>
      </c>
    </row>
    <row r="19" spans="1:18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8000</v>
      </c>
      <c r="Q19" s="6"/>
      <c r="R19" s="10">
        <f t="shared" si="2"/>
        <v>8000</v>
      </c>
    </row>
    <row r="20" spans="1:18" x14ac:dyDescent="0.25">
      <c r="A20" s="5" t="s">
        <v>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>
        <f t="shared" si="2"/>
        <v>0</v>
      </c>
    </row>
    <row r="21" spans="1:18" x14ac:dyDescent="0.25">
      <c r="A21" t="s">
        <v>17</v>
      </c>
      <c r="B21" s="6"/>
      <c r="C21" s="6"/>
      <c r="D21" s="6"/>
      <c r="E21" s="6"/>
      <c r="F21" s="6"/>
      <c r="G21" s="6"/>
      <c r="H21" s="6"/>
      <c r="I21" s="6">
        <v>100</v>
      </c>
      <c r="J21" s="6"/>
      <c r="K21" s="6"/>
      <c r="L21" s="6"/>
      <c r="M21" s="6"/>
      <c r="N21" s="6"/>
      <c r="O21" s="6"/>
      <c r="P21" s="6"/>
      <c r="Q21" s="6"/>
      <c r="R21" s="10">
        <f t="shared" si="2"/>
        <v>100</v>
      </c>
    </row>
    <row r="22" spans="1:18" x14ac:dyDescent="0.25">
      <c r="A22" t="s">
        <v>18</v>
      </c>
      <c r="B22" s="6"/>
      <c r="C22" s="6"/>
      <c r="D22" s="6"/>
      <c r="E22" s="6"/>
      <c r="F22" s="6"/>
      <c r="G22" s="6"/>
      <c r="H22" s="6"/>
      <c r="I22" s="6"/>
      <c r="J22" s="6">
        <v>300</v>
      </c>
      <c r="K22" s="6"/>
      <c r="L22" s="6"/>
      <c r="M22" s="6"/>
      <c r="N22" s="6"/>
      <c r="O22" s="6"/>
      <c r="P22" s="6"/>
      <c r="Q22" s="6"/>
      <c r="R22" s="10">
        <f t="shared" si="2"/>
        <v>300</v>
      </c>
    </row>
    <row r="23" spans="1:18" x14ac:dyDescent="0.25">
      <c r="A23" t="s">
        <v>19</v>
      </c>
      <c r="B23" s="6"/>
      <c r="C23" s="6"/>
      <c r="D23" s="6"/>
      <c r="E23" s="6"/>
      <c r="F23" s="6"/>
      <c r="G23" s="6"/>
      <c r="H23" s="6"/>
      <c r="I23" s="6"/>
      <c r="J23" s="6"/>
      <c r="K23" s="6">
        <v>300</v>
      </c>
      <c r="L23" s="6"/>
      <c r="M23" s="6"/>
      <c r="N23" s="6"/>
      <c r="O23" s="6"/>
      <c r="P23" s="6"/>
      <c r="Q23" s="6"/>
      <c r="R23" s="10">
        <f t="shared" si="2"/>
        <v>300</v>
      </c>
    </row>
    <row r="24" spans="1:18" x14ac:dyDescent="0.25">
      <c r="A24" s="3" t="s">
        <v>3</v>
      </c>
      <c r="B24" s="7">
        <f t="shared" ref="B24:R24" si="3">SUM(B9:B23)</f>
        <v>0</v>
      </c>
      <c r="C24" s="7">
        <f t="shared" si="3"/>
        <v>2000</v>
      </c>
      <c r="D24" s="7">
        <f t="shared" si="3"/>
        <v>15000</v>
      </c>
      <c r="E24" s="7">
        <f t="shared" si="3"/>
        <v>18000</v>
      </c>
      <c r="F24" s="7">
        <f t="shared" si="3"/>
        <v>10000</v>
      </c>
      <c r="G24" s="7">
        <f t="shared" si="3"/>
        <v>65000</v>
      </c>
      <c r="H24" s="7">
        <f t="shared" si="3"/>
        <v>3000</v>
      </c>
      <c r="I24" s="7">
        <f t="shared" si="3"/>
        <v>100</v>
      </c>
      <c r="J24" s="7">
        <f t="shared" si="3"/>
        <v>300</v>
      </c>
      <c r="K24" s="7">
        <f t="shared" si="3"/>
        <v>300</v>
      </c>
      <c r="L24" s="7">
        <f t="shared" si="3"/>
        <v>16000</v>
      </c>
      <c r="M24" s="7">
        <f t="shared" si="3"/>
        <v>20000</v>
      </c>
      <c r="N24" s="7">
        <f t="shared" si="3"/>
        <v>5000</v>
      </c>
      <c r="O24" s="7">
        <f t="shared" si="3"/>
        <v>10000</v>
      </c>
      <c r="P24" s="7">
        <f t="shared" si="3"/>
        <v>8000</v>
      </c>
      <c r="Q24" s="7">
        <f t="shared" si="3"/>
        <v>0</v>
      </c>
      <c r="R24" s="7">
        <f t="shared" si="3"/>
        <v>172700</v>
      </c>
    </row>
    <row r="26" spans="1:18" x14ac:dyDescent="0.25">
      <c r="A26" s="20" t="s">
        <v>23</v>
      </c>
    </row>
    <row r="28" spans="1:18" x14ac:dyDescent="0.25">
      <c r="A28" s="4" t="s">
        <v>24</v>
      </c>
    </row>
    <row r="29" spans="1:18" x14ac:dyDescent="0.25">
      <c r="A29" s="5" t="s">
        <v>25</v>
      </c>
      <c r="E29" s="21" t="s">
        <v>67</v>
      </c>
      <c r="F29" s="21"/>
      <c r="G29" s="21"/>
      <c r="H29" s="21"/>
      <c r="I29" s="21"/>
    </row>
    <row r="30" spans="1:18" x14ac:dyDescent="0.25">
      <c r="A30" t="s">
        <v>26</v>
      </c>
      <c r="B30" s="6">
        <v>2000</v>
      </c>
      <c r="C30" s="6"/>
      <c r="D30" s="6"/>
      <c r="E30" s="6"/>
      <c r="F30" s="6">
        <v>2000</v>
      </c>
      <c r="G30" s="6"/>
      <c r="H30" s="6"/>
      <c r="I30" s="6"/>
      <c r="J30" s="6">
        <v>2000</v>
      </c>
      <c r="K30" s="6"/>
      <c r="L30" s="6"/>
      <c r="M30" s="6"/>
      <c r="N30" s="6"/>
      <c r="O30" s="6">
        <v>2000</v>
      </c>
      <c r="P30" s="6"/>
      <c r="Q30" s="6"/>
      <c r="R30" s="10">
        <f t="shared" ref="R30:R39" si="4">SUM(B30:Q30)</f>
        <v>8000</v>
      </c>
    </row>
    <row r="31" spans="1:18" x14ac:dyDescent="0.25">
      <c r="A31" t="s">
        <v>27</v>
      </c>
      <c r="B31" s="6">
        <v>2000</v>
      </c>
      <c r="C31" s="6"/>
      <c r="D31" s="6"/>
      <c r="E31" s="6"/>
      <c r="F31" s="6">
        <v>2000</v>
      </c>
      <c r="G31" s="6"/>
      <c r="H31" s="6"/>
      <c r="I31" s="6"/>
      <c r="J31" s="6">
        <v>2000</v>
      </c>
      <c r="K31" s="6"/>
      <c r="L31" s="6"/>
      <c r="M31" s="6"/>
      <c r="N31" s="6"/>
      <c r="O31" s="6">
        <v>2000</v>
      </c>
      <c r="P31" s="6"/>
      <c r="Q31" s="6"/>
      <c r="R31" s="10">
        <f t="shared" si="4"/>
        <v>8000</v>
      </c>
    </row>
    <row r="32" spans="1:18" x14ac:dyDescent="0.25">
      <c r="A32" t="s">
        <v>28</v>
      </c>
      <c r="B32" s="6">
        <v>2000</v>
      </c>
      <c r="C32" s="6"/>
      <c r="D32" s="6"/>
      <c r="E32" s="6"/>
      <c r="F32" s="6">
        <v>2000</v>
      </c>
      <c r="G32" s="6"/>
      <c r="H32" s="6"/>
      <c r="I32" s="6"/>
      <c r="J32" s="6">
        <v>2000</v>
      </c>
      <c r="K32" s="6"/>
      <c r="L32" s="6"/>
      <c r="M32" s="6"/>
      <c r="N32" s="6"/>
      <c r="O32" s="6">
        <v>2000</v>
      </c>
      <c r="P32" s="6"/>
      <c r="Q32" s="6"/>
      <c r="R32" s="10">
        <f t="shared" si="4"/>
        <v>8000</v>
      </c>
    </row>
    <row r="33" spans="1:18" x14ac:dyDescent="0.25">
      <c r="A33" t="s">
        <v>29</v>
      </c>
      <c r="B33" s="6">
        <v>2000</v>
      </c>
      <c r="C33" s="6"/>
      <c r="D33" s="6"/>
      <c r="E33" s="6"/>
      <c r="F33" s="6">
        <v>2000</v>
      </c>
      <c r="G33" s="6"/>
      <c r="H33" s="6"/>
      <c r="I33" s="6"/>
      <c r="J33" s="6">
        <v>2000</v>
      </c>
      <c r="K33" s="6"/>
      <c r="L33" s="6"/>
      <c r="M33" s="6"/>
      <c r="N33" s="6"/>
      <c r="O33" s="6">
        <v>2000</v>
      </c>
      <c r="P33" s="6"/>
      <c r="Q33" s="6"/>
      <c r="R33" s="10">
        <f t="shared" si="4"/>
        <v>8000</v>
      </c>
    </row>
    <row r="34" spans="1:18" x14ac:dyDescent="0.25">
      <c r="A34" t="s">
        <v>30</v>
      </c>
      <c r="B34" s="6">
        <v>2000</v>
      </c>
      <c r="C34" s="6"/>
      <c r="D34" s="6"/>
      <c r="E34" s="6"/>
      <c r="F34" s="6">
        <v>2000</v>
      </c>
      <c r="G34" s="6"/>
      <c r="H34" s="6"/>
      <c r="I34" s="6"/>
      <c r="J34" s="6">
        <v>2000</v>
      </c>
      <c r="K34" s="6"/>
      <c r="L34" s="6"/>
      <c r="M34" s="6"/>
      <c r="N34" s="6"/>
      <c r="O34" s="6">
        <v>2000</v>
      </c>
      <c r="P34" s="6"/>
      <c r="Q34" s="6"/>
      <c r="R34" s="10">
        <f t="shared" si="4"/>
        <v>8000</v>
      </c>
    </row>
    <row r="35" spans="1:18" x14ac:dyDescent="0.25">
      <c r="A35" t="s">
        <v>31</v>
      </c>
      <c r="B35" s="6">
        <v>2000</v>
      </c>
      <c r="C35" s="6"/>
      <c r="D35" s="6"/>
      <c r="E35" s="6"/>
      <c r="F35" s="6">
        <v>2000</v>
      </c>
      <c r="G35" s="6"/>
      <c r="H35" s="6"/>
      <c r="I35" s="6"/>
      <c r="J35" s="6">
        <v>2000</v>
      </c>
      <c r="K35" s="6"/>
      <c r="L35" s="6"/>
      <c r="M35" s="6"/>
      <c r="N35" s="6"/>
      <c r="O35" s="6">
        <v>2000</v>
      </c>
      <c r="P35" s="6"/>
      <c r="Q35" s="6"/>
      <c r="R35" s="10">
        <f t="shared" si="4"/>
        <v>8000</v>
      </c>
    </row>
    <row r="36" spans="1:18" x14ac:dyDescent="0.25">
      <c r="A36" t="s">
        <v>32</v>
      </c>
      <c r="B36" s="6">
        <v>2000</v>
      </c>
      <c r="C36" s="6"/>
      <c r="D36" s="6"/>
      <c r="E36" s="6"/>
      <c r="F36" s="6">
        <v>2000</v>
      </c>
      <c r="G36" s="6"/>
      <c r="H36" s="6"/>
      <c r="I36" s="6"/>
      <c r="J36" s="6">
        <v>2000</v>
      </c>
      <c r="K36" s="6"/>
      <c r="L36" s="6"/>
      <c r="M36" s="6"/>
      <c r="N36" s="6"/>
      <c r="O36" s="6">
        <v>2000</v>
      </c>
      <c r="P36" s="6"/>
      <c r="Q36" s="6"/>
      <c r="R36" s="10">
        <f t="shared" si="4"/>
        <v>8000</v>
      </c>
    </row>
    <row r="37" spans="1:18" x14ac:dyDescent="0.25">
      <c r="A37" t="s">
        <v>33</v>
      </c>
      <c r="B37" s="6">
        <v>2000</v>
      </c>
      <c r="C37" s="6"/>
      <c r="D37" s="6"/>
      <c r="E37" s="6"/>
      <c r="F37" s="6">
        <v>2000</v>
      </c>
      <c r="G37" s="6"/>
      <c r="H37" s="6"/>
      <c r="I37" s="6"/>
      <c r="J37" s="6">
        <v>2000</v>
      </c>
      <c r="K37" s="6"/>
      <c r="L37" s="6"/>
      <c r="M37" s="6"/>
      <c r="N37" s="6"/>
      <c r="O37" s="6">
        <v>2000</v>
      </c>
      <c r="P37" s="6"/>
      <c r="Q37" s="6"/>
      <c r="R37" s="10">
        <f t="shared" si="4"/>
        <v>8000</v>
      </c>
    </row>
    <row r="38" spans="1:18" x14ac:dyDescent="0.25">
      <c r="A38" t="s">
        <v>34</v>
      </c>
      <c r="B38" s="6">
        <v>2000</v>
      </c>
      <c r="C38" s="6"/>
      <c r="D38" s="6"/>
      <c r="E38" s="6"/>
      <c r="F38" s="6">
        <v>2000</v>
      </c>
      <c r="G38" s="6"/>
      <c r="H38" s="6"/>
      <c r="I38" s="6"/>
      <c r="J38" s="6">
        <v>2000</v>
      </c>
      <c r="K38" s="6"/>
      <c r="L38" s="6"/>
      <c r="M38" s="6"/>
      <c r="N38" s="6"/>
      <c r="O38" s="6">
        <v>2000</v>
      </c>
      <c r="P38" s="6"/>
      <c r="Q38" s="6"/>
      <c r="R38" s="10">
        <f t="shared" si="4"/>
        <v>8000</v>
      </c>
    </row>
    <row r="39" spans="1:18" x14ac:dyDescent="0.25">
      <c r="A39" t="s">
        <v>35</v>
      </c>
      <c r="B39" s="6">
        <v>2000</v>
      </c>
      <c r="C39" s="6"/>
      <c r="D39" s="6"/>
      <c r="E39" s="6"/>
      <c r="F39" s="6">
        <v>2000</v>
      </c>
      <c r="G39" s="6"/>
      <c r="H39" s="6"/>
      <c r="I39" s="6"/>
      <c r="J39" s="6">
        <v>2000</v>
      </c>
      <c r="K39" s="6"/>
      <c r="L39" s="6"/>
      <c r="M39" s="6"/>
      <c r="N39" s="6"/>
      <c r="O39" s="6">
        <v>2000</v>
      </c>
      <c r="P39" s="6"/>
      <c r="Q39" s="6"/>
      <c r="R39" s="10">
        <f t="shared" si="4"/>
        <v>8000</v>
      </c>
    </row>
    <row r="40" spans="1:18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0">
        <f t="shared" ref="R40:R71" si="5">SUM(B40:Q40)</f>
        <v>0</v>
      </c>
    </row>
    <row r="41" spans="1:18" x14ac:dyDescent="0.25">
      <c r="A41" s="5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0">
        <f t="shared" si="5"/>
        <v>0</v>
      </c>
    </row>
    <row r="42" spans="1:18" x14ac:dyDescent="0.25">
      <c r="A42" t="s">
        <v>37</v>
      </c>
      <c r="B42" s="6">
        <v>15000</v>
      </c>
      <c r="C42" s="6"/>
      <c r="D42" s="6"/>
      <c r="E42" s="6"/>
      <c r="F42" s="6"/>
      <c r="G42" s="6"/>
      <c r="H42" s="6"/>
      <c r="I42" s="6"/>
      <c r="J42" s="6">
        <v>15000</v>
      </c>
      <c r="K42" s="6"/>
      <c r="L42" s="6"/>
      <c r="M42" s="6"/>
      <c r="N42" s="6"/>
      <c r="O42" s="6">
        <v>15000</v>
      </c>
      <c r="P42" s="6"/>
      <c r="Q42" s="6"/>
      <c r="R42" s="10">
        <f t="shared" si="5"/>
        <v>45000</v>
      </c>
    </row>
    <row r="43" spans="1:18" x14ac:dyDescent="0.25">
      <c r="A43" t="s">
        <v>47</v>
      </c>
      <c r="B43" s="6"/>
      <c r="C43" s="6">
        <v>450</v>
      </c>
      <c r="D43" s="6"/>
      <c r="E43" s="6"/>
      <c r="F43" s="6"/>
      <c r="G43" s="6"/>
      <c r="H43" s="6"/>
      <c r="I43" s="6"/>
      <c r="J43" s="6"/>
      <c r="K43" s="6">
        <v>450</v>
      </c>
      <c r="L43" s="6"/>
      <c r="M43" s="6"/>
      <c r="N43" s="6"/>
      <c r="O43" s="6"/>
      <c r="P43" s="6">
        <v>450</v>
      </c>
      <c r="Q43" s="6"/>
      <c r="R43" s="10">
        <f t="shared" si="5"/>
        <v>1350</v>
      </c>
    </row>
    <row r="44" spans="1:18" x14ac:dyDescent="0.25">
      <c r="A44" t="s">
        <v>48</v>
      </c>
      <c r="B44" s="6"/>
      <c r="C44" s="6"/>
      <c r="D44" s="6"/>
      <c r="E44" s="6"/>
      <c r="F44" s="6">
        <v>250</v>
      </c>
      <c r="G44" s="6"/>
      <c r="H44" s="6"/>
      <c r="I44" s="6"/>
      <c r="J44" s="6"/>
      <c r="K44" s="6"/>
      <c r="L44" s="6"/>
      <c r="M44" s="6"/>
      <c r="N44" s="6">
        <v>250</v>
      </c>
      <c r="O44" s="6"/>
      <c r="P44" s="6"/>
      <c r="Q44" s="6"/>
      <c r="R44" s="10">
        <f t="shared" si="5"/>
        <v>500</v>
      </c>
    </row>
    <row r="45" spans="1:18" x14ac:dyDescent="0.25">
      <c r="A45" t="s">
        <v>36</v>
      </c>
      <c r="B45" s="6"/>
      <c r="C45" s="6"/>
      <c r="D45" s="6">
        <v>2500</v>
      </c>
      <c r="E45" s="6"/>
      <c r="F45" s="6"/>
      <c r="G45" s="6"/>
      <c r="H45" s="6"/>
      <c r="I45" s="6"/>
      <c r="J45" s="6"/>
      <c r="K45" s="6"/>
      <c r="L45" s="6">
        <v>2500</v>
      </c>
      <c r="M45" s="6"/>
      <c r="N45" s="6"/>
      <c r="O45" s="6"/>
      <c r="P45" s="6"/>
      <c r="Q45" s="6">
        <v>2500</v>
      </c>
      <c r="R45" s="10">
        <f t="shared" si="5"/>
        <v>7500</v>
      </c>
    </row>
    <row r="46" spans="1:18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0">
        <f t="shared" si="5"/>
        <v>0</v>
      </c>
    </row>
    <row r="47" spans="1:18" x14ac:dyDescent="0.25">
      <c r="A47" s="5" t="s">
        <v>38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0">
        <f t="shared" si="5"/>
        <v>0</v>
      </c>
    </row>
    <row r="48" spans="1:18" x14ac:dyDescent="0.25">
      <c r="A48" t="s">
        <v>39</v>
      </c>
      <c r="B48" s="6"/>
      <c r="C48" s="6"/>
      <c r="D48" s="6"/>
      <c r="E48" s="6"/>
      <c r="F48" s="6"/>
      <c r="G48" s="6">
        <v>7000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10">
        <f t="shared" si="5"/>
        <v>7000</v>
      </c>
    </row>
    <row r="49" spans="1:18" x14ac:dyDescent="0.25">
      <c r="A49" t="s">
        <v>40</v>
      </c>
      <c r="B49" s="6"/>
      <c r="C49" s="6"/>
      <c r="D49" s="6"/>
      <c r="E49" s="6"/>
      <c r="F49" s="6"/>
      <c r="G49" s="6"/>
      <c r="H49" s="6"/>
      <c r="I49" s="6"/>
      <c r="J49" s="6">
        <v>20000</v>
      </c>
      <c r="K49" s="6"/>
      <c r="L49" s="6"/>
      <c r="M49" s="6"/>
      <c r="N49" s="6"/>
      <c r="O49" s="6"/>
      <c r="P49" s="6"/>
      <c r="Q49" s="6"/>
      <c r="R49" s="10">
        <f t="shared" si="5"/>
        <v>20000</v>
      </c>
    </row>
    <row r="50" spans="1:18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0">
        <f t="shared" si="5"/>
        <v>0</v>
      </c>
    </row>
    <row r="51" spans="1:18" x14ac:dyDescent="0.25">
      <c r="A51" s="5" t="s">
        <v>41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0">
        <f t="shared" si="5"/>
        <v>0</v>
      </c>
    </row>
    <row r="52" spans="1:18" x14ac:dyDescent="0.25">
      <c r="A52" t="s">
        <v>42</v>
      </c>
      <c r="B52" s="6"/>
      <c r="C52" s="6"/>
      <c r="D52" s="6"/>
      <c r="E52" s="6"/>
      <c r="F52" s="6">
        <v>5000</v>
      </c>
      <c r="G52" s="6"/>
      <c r="H52" s="6"/>
      <c r="I52" s="6"/>
      <c r="J52" s="6">
        <v>5000</v>
      </c>
      <c r="K52" s="6"/>
      <c r="L52" s="6"/>
      <c r="M52" s="6"/>
      <c r="N52" s="6"/>
      <c r="O52" s="6">
        <v>5000</v>
      </c>
      <c r="P52" s="6"/>
      <c r="Q52" s="6"/>
      <c r="R52" s="10">
        <f t="shared" si="5"/>
        <v>15000</v>
      </c>
    </row>
    <row r="53" spans="1:18" x14ac:dyDescent="0.25">
      <c r="A53" t="s">
        <v>43</v>
      </c>
      <c r="B53" s="6"/>
      <c r="C53" s="6"/>
      <c r="D53" s="6"/>
      <c r="E53" s="6"/>
      <c r="F53" s="6">
        <v>1500</v>
      </c>
      <c r="G53" s="6"/>
      <c r="H53" s="6"/>
      <c r="I53" s="6"/>
      <c r="J53" s="6">
        <v>1500</v>
      </c>
      <c r="K53" s="6"/>
      <c r="L53" s="6"/>
      <c r="M53" s="6"/>
      <c r="N53" s="6"/>
      <c r="O53" s="6">
        <v>1500</v>
      </c>
      <c r="P53" s="6"/>
      <c r="Q53" s="6"/>
      <c r="R53" s="10">
        <f t="shared" si="5"/>
        <v>4500</v>
      </c>
    </row>
    <row r="54" spans="1:18" x14ac:dyDescent="0.25">
      <c r="A54" t="s">
        <v>44</v>
      </c>
      <c r="B54" s="6"/>
      <c r="C54" s="6"/>
      <c r="D54" s="6"/>
      <c r="E54" s="6"/>
      <c r="F54" s="6">
        <v>500</v>
      </c>
      <c r="G54" s="6"/>
      <c r="H54" s="6"/>
      <c r="I54" s="6"/>
      <c r="J54" s="6">
        <v>500</v>
      </c>
      <c r="K54" s="6"/>
      <c r="L54" s="6"/>
      <c r="M54" s="6"/>
      <c r="N54" s="6"/>
      <c r="O54" s="6">
        <v>500</v>
      </c>
      <c r="P54" s="6"/>
      <c r="Q54" s="6"/>
      <c r="R54" s="10">
        <f t="shared" si="5"/>
        <v>1500</v>
      </c>
    </row>
    <row r="55" spans="1:18" x14ac:dyDescent="0.25">
      <c r="A55" t="s">
        <v>45</v>
      </c>
      <c r="B55" s="6"/>
      <c r="C55" s="6"/>
      <c r="D55" s="6"/>
      <c r="E55" s="6"/>
      <c r="F55" s="6">
        <v>700</v>
      </c>
      <c r="G55" s="6"/>
      <c r="H55" s="6"/>
      <c r="I55" s="6"/>
      <c r="J55" s="6">
        <v>700</v>
      </c>
      <c r="K55" s="6"/>
      <c r="L55" s="6"/>
      <c r="M55" s="6"/>
      <c r="N55" s="6"/>
      <c r="O55" s="6">
        <v>700</v>
      </c>
      <c r="P55" s="6"/>
      <c r="Q55" s="6"/>
      <c r="R55" s="10">
        <f t="shared" si="5"/>
        <v>2100</v>
      </c>
    </row>
    <row r="56" spans="1:18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0">
        <f t="shared" si="5"/>
        <v>0</v>
      </c>
    </row>
    <row r="57" spans="1:18" x14ac:dyDescent="0.25">
      <c r="A57" s="5" t="s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0">
        <f t="shared" si="5"/>
        <v>0</v>
      </c>
    </row>
    <row r="58" spans="1:18" x14ac:dyDescent="0.25">
      <c r="A58" t="s">
        <v>49</v>
      </c>
      <c r="B58" s="6">
        <v>100</v>
      </c>
      <c r="C58" s="6"/>
      <c r="D58" s="6"/>
      <c r="E58" s="6"/>
      <c r="F58" s="6">
        <v>100</v>
      </c>
      <c r="G58" s="6"/>
      <c r="H58" s="6"/>
      <c r="I58" s="6"/>
      <c r="J58" s="6">
        <v>100</v>
      </c>
      <c r="K58" s="6"/>
      <c r="L58" s="6"/>
      <c r="M58" s="6"/>
      <c r="N58" s="6"/>
      <c r="O58" s="6">
        <v>100</v>
      </c>
      <c r="P58" s="6"/>
      <c r="Q58" s="6"/>
      <c r="R58" s="10">
        <f t="shared" si="5"/>
        <v>400</v>
      </c>
    </row>
    <row r="59" spans="1:18" x14ac:dyDescent="0.25">
      <c r="A59" t="s">
        <v>50</v>
      </c>
      <c r="B59" s="6">
        <v>100</v>
      </c>
      <c r="C59" s="6"/>
      <c r="D59" s="6"/>
      <c r="E59" s="6"/>
      <c r="F59" s="6">
        <v>100</v>
      </c>
      <c r="G59" s="6"/>
      <c r="H59" s="6"/>
      <c r="I59" s="6"/>
      <c r="J59" s="6">
        <v>100</v>
      </c>
      <c r="K59" s="6"/>
      <c r="L59" s="6"/>
      <c r="M59" s="6"/>
      <c r="N59" s="6"/>
      <c r="O59" s="6">
        <v>100</v>
      </c>
      <c r="P59" s="6"/>
      <c r="Q59" s="6"/>
      <c r="R59" s="10">
        <f t="shared" si="5"/>
        <v>400</v>
      </c>
    </row>
    <row r="60" spans="1:18" x14ac:dyDescent="0.25">
      <c r="A60" t="s">
        <v>51</v>
      </c>
      <c r="B60" s="6">
        <v>100</v>
      </c>
      <c r="C60" s="6"/>
      <c r="D60" s="6"/>
      <c r="E60" s="6"/>
      <c r="F60" s="6">
        <v>100</v>
      </c>
      <c r="G60" s="6"/>
      <c r="H60" s="6"/>
      <c r="I60" s="6"/>
      <c r="J60" s="6">
        <v>100</v>
      </c>
      <c r="K60" s="6"/>
      <c r="L60" s="6"/>
      <c r="M60" s="6"/>
      <c r="N60" s="6"/>
      <c r="O60" s="6">
        <v>100</v>
      </c>
      <c r="P60" s="6"/>
      <c r="Q60" s="6"/>
      <c r="R60" s="10">
        <f t="shared" si="5"/>
        <v>400</v>
      </c>
    </row>
    <row r="61" spans="1:18" x14ac:dyDescent="0.25">
      <c r="A61" t="s">
        <v>62</v>
      </c>
      <c r="B61" s="6">
        <v>100</v>
      </c>
      <c r="C61" s="6"/>
      <c r="D61" s="6"/>
      <c r="E61" s="6"/>
      <c r="F61" s="6">
        <v>100</v>
      </c>
      <c r="G61" s="6"/>
      <c r="H61" s="6"/>
      <c r="I61" s="6"/>
      <c r="J61" s="6">
        <v>100</v>
      </c>
      <c r="K61" s="6"/>
      <c r="L61" s="6"/>
      <c r="M61" s="6"/>
      <c r="N61" s="6"/>
      <c r="O61" s="6">
        <v>100</v>
      </c>
      <c r="P61" s="6"/>
      <c r="Q61" s="6"/>
      <c r="R61" s="10">
        <f t="shared" si="5"/>
        <v>400</v>
      </c>
    </row>
    <row r="62" spans="1:18" x14ac:dyDescent="0.25">
      <c r="A62" t="s">
        <v>17</v>
      </c>
      <c r="B62" s="6">
        <v>100</v>
      </c>
      <c r="C62" s="6"/>
      <c r="D62" s="6"/>
      <c r="E62" s="6"/>
      <c r="F62" s="6">
        <v>100</v>
      </c>
      <c r="G62" s="6"/>
      <c r="H62" s="6"/>
      <c r="I62" s="6"/>
      <c r="J62" s="6">
        <v>100</v>
      </c>
      <c r="K62" s="6"/>
      <c r="L62" s="6"/>
      <c r="M62" s="6"/>
      <c r="N62" s="6"/>
      <c r="O62" s="6">
        <v>100</v>
      </c>
      <c r="P62" s="6"/>
      <c r="Q62" s="6"/>
      <c r="R62" s="10">
        <f t="shared" si="5"/>
        <v>400</v>
      </c>
    </row>
    <row r="63" spans="1:18" x14ac:dyDescent="0.25">
      <c r="A63" t="s">
        <v>18</v>
      </c>
      <c r="B63" s="6">
        <v>100</v>
      </c>
      <c r="C63" s="6"/>
      <c r="D63" s="6"/>
      <c r="E63" s="6"/>
      <c r="F63" s="6">
        <v>100</v>
      </c>
      <c r="G63" s="6"/>
      <c r="H63" s="6"/>
      <c r="I63" s="6"/>
      <c r="J63" s="6">
        <v>100</v>
      </c>
      <c r="K63" s="6"/>
      <c r="L63" s="6"/>
      <c r="M63" s="6"/>
      <c r="N63" s="6"/>
      <c r="O63" s="6">
        <v>100</v>
      </c>
      <c r="P63" s="6"/>
      <c r="Q63" s="6"/>
      <c r="R63" s="10">
        <f t="shared" si="5"/>
        <v>400</v>
      </c>
    </row>
    <row r="64" spans="1:18" x14ac:dyDescent="0.25">
      <c r="A64" t="s">
        <v>19</v>
      </c>
      <c r="B64" s="6">
        <v>100</v>
      </c>
      <c r="C64" s="6"/>
      <c r="D64" s="6"/>
      <c r="E64" s="6"/>
      <c r="F64" s="6">
        <v>100</v>
      </c>
      <c r="G64" s="6"/>
      <c r="H64" s="6"/>
      <c r="I64" s="6"/>
      <c r="J64" s="6">
        <v>100</v>
      </c>
      <c r="K64" s="6"/>
      <c r="L64" s="6"/>
      <c r="M64" s="6"/>
      <c r="N64" s="6"/>
      <c r="O64" s="6">
        <v>100</v>
      </c>
      <c r="P64" s="6"/>
      <c r="Q64" s="6"/>
      <c r="R64" s="10">
        <f t="shared" si="5"/>
        <v>400</v>
      </c>
    </row>
    <row r="65" spans="1:18" x14ac:dyDescent="0.25">
      <c r="A65" t="s">
        <v>20</v>
      </c>
      <c r="B65" s="6">
        <v>100</v>
      </c>
      <c r="C65" s="6"/>
      <c r="D65" s="6"/>
      <c r="E65" s="6"/>
      <c r="F65" s="6">
        <v>100</v>
      </c>
      <c r="G65" s="6"/>
      <c r="H65" s="6"/>
      <c r="I65" s="6"/>
      <c r="J65" s="6">
        <v>100</v>
      </c>
      <c r="K65" s="6"/>
      <c r="L65" s="6"/>
      <c r="M65" s="6"/>
      <c r="N65" s="6"/>
      <c r="O65" s="6">
        <v>100</v>
      </c>
      <c r="P65" s="6"/>
      <c r="Q65" s="6"/>
      <c r="R65" s="10">
        <f t="shared" si="5"/>
        <v>400</v>
      </c>
    </row>
    <row r="66" spans="1:18" x14ac:dyDescent="0.25">
      <c r="A66" t="s">
        <v>21</v>
      </c>
      <c r="B66" s="6">
        <v>100</v>
      </c>
      <c r="C66" s="6"/>
      <c r="D66" s="6"/>
      <c r="E66" s="6"/>
      <c r="F66" s="6">
        <v>100</v>
      </c>
      <c r="G66" s="6"/>
      <c r="H66" s="6"/>
      <c r="I66" s="6"/>
      <c r="J66" s="6">
        <v>100</v>
      </c>
      <c r="K66" s="6"/>
      <c r="L66" s="6"/>
      <c r="M66" s="6"/>
      <c r="N66" s="6"/>
      <c r="O66" s="6">
        <v>100</v>
      </c>
      <c r="P66" s="6"/>
      <c r="Q66" s="6"/>
      <c r="R66" s="10">
        <f t="shared" si="5"/>
        <v>400</v>
      </c>
    </row>
    <row r="67" spans="1:18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0">
        <f t="shared" si="5"/>
        <v>0</v>
      </c>
    </row>
    <row r="68" spans="1:18" x14ac:dyDescent="0.25">
      <c r="A68" s="5" t="s">
        <v>64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0">
        <f t="shared" si="5"/>
        <v>0</v>
      </c>
    </row>
    <row r="69" spans="1:18" x14ac:dyDescent="0.25">
      <c r="A69" t="s">
        <v>65</v>
      </c>
      <c r="B69" s="6"/>
      <c r="C69" s="6"/>
      <c r="D69" s="6">
        <v>3000</v>
      </c>
      <c r="E69" s="6"/>
      <c r="F69" s="6"/>
      <c r="G69" s="6"/>
      <c r="H69" s="6"/>
      <c r="I69" s="6">
        <v>3000</v>
      </c>
      <c r="J69" s="6"/>
      <c r="K69" s="6"/>
      <c r="L69" s="6"/>
      <c r="M69" s="6">
        <v>3000</v>
      </c>
      <c r="N69" s="6"/>
      <c r="O69" s="6"/>
      <c r="P69" s="6"/>
      <c r="Q69" s="6"/>
      <c r="R69" s="10">
        <f t="shared" si="5"/>
        <v>9000</v>
      </c>
    </row>
    <row r="70" spans="1:18" x14ac:dyDescent="0.25">
      <c r="A70" t="s">
        <v>66</v>
      </c>
      <c r="B70" s="6"/>
      <c r="C70" s="6"/>
      <c r="D70" s="6">
        <v>3000</v>
      </c>
      <c r="E70" s="6"/>
      <c r="F70" s="6"/>
      <c r="G70" s="6"/>
      <c r="H70" s="6"/>
      <c r="I70" s="6">
        <v>3000</v>
      </c>
      <c r="J70" s="6"/>
      <c r="K70" s="6"/>
      <c r="L70" s="6"/>
      <c r="M70" s="6">
        <v>3000</v>
      </c>
      <c r="N70" s="6"/>
      <c r="O70" s="6"/>
      <c r="P70" s="6"/>
      <c r="Q70" s="6"/>
      <c r="R70" s="10">
        <f t="shared" si="5"/>
        <v>9000</v>
      </c>
    </row>
    <row r="71" spans="1:18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0">
        <f t="shared" si="5"/>
        <v>0</v>
      </c>
    </row>
    <row r="72" spans="1:18" x14ac:dyDescent="0.25">
      <c r="A72" s="3" t="s">
        <v>53</v>
      </c>
      <c r="B72" s="7">
        <f>SUM(B30:B71)</f>
        <v>35900</v>
      </c>
      <c r="C72" s="7">
        <f t="shared" ref="C72:Q72" si="6">SUM(C30:C71)</f>
        <v>450</v>
      </c>
      <c r="D72" s="7">
        <f t="shared" si="6"/>
        <v>8500</v>
      </c>
      <c r="E72" s="7">
        <f t="shared" si="6"/>
        <v>0</v>
      </c>
      <c r="F72" s="7">
        <f t="shared" si="6"/>
        <v>28850</v>
      </c>
      <c r="G72" s="7">
        <f t="shared" si="6"/>
        <v>7000</v>
      </c>
      <c r="H72" s="7">
        <f t="shared" si="6"/>
        <v>0</v>
      </c>
      <c r="I72" s="7">
        <f t="shared" si="6"/>
        <v>6000</v>
      </c>
      <c r="J72" s="7">
        <f t="shared" si="6"/>
        <v>63600</v>
      </c>
      <c r="K72" s="7">
        <f t="shared" si="6"/>
        <v>450</v>
      </c>
      <c r="L72" s="7">
        <f t="shared" si="6"/>
        <v>2500</v>
      </c>
      <c r="M72" s="7">
        <f t="shared" si="6"/>
        <v>6000</v>
      </c>
      <c r="N72" s="7">
        <f t="shared" si="6"/>
        <v>250</v>
      </c>
      <c r="O72" s="7">
        <f t="shared" si="6"/>
        <v>43600</v>
      </c>
      <c r="P72" s="7">
        <f t="shared" si="6"/>
        <v>450</v>
      </c>
      <c r="Q72" s="7">
        <f t="shared" si="6"/>
        <v>2500</v>
      </c>
      <c r="R72" s="7">
        <f>SUM(R29:R71)</f>
        <v>206050</v>
      </c>
    </row>
    <row r="75" spans="1:18" x14ac:dyDescent="0.25">
      <c r="A75" t="s">
        <v>54</v>
      </c>
      <c r="B75" s="16">
        <v>10000</v>
      </c>
      <c r="C75" s="15">
        <f>B79</f>
        <v>-25900</v>
      </c>
      <c r="D75" s="15">
        <f t="shared" ref="D75:Q75" si="7">C79</f>
        <v>-24350</v>
      </c>
      <c r="E75" s="15">
        <f t="shared" si="7"/>
        <v>-17850</v>
      </c>
      <c r="F75" s="15">
        <f t="shared" si="7"/>
        <v>150</v>
      </c>
      <c r="G75" s="15">
        <f t="shared" si="7"/>
        <v>-18700</v>
      </c>
      <c r="H75" s="15">
        <f t="shared" si="7"/>
        <v>39300</v>
      </c>
      <c r="I75" s="15">
        <f t="shared" si="7"/>
        <v>42300</v>
      </c>
      <c r="J75" s="15">
        <f t="shared" si="7"/>
        <v>36400</v>
      </c>
      <c r="K75" s="15">
        <f t="shared" si="7"/>
        <v>-26900</v>
      </c>
      <c r="L75" s="15">
        <f t="shared" si="7"/>
        <v>-27050</v>
      </c>
      <c r="M75" s="15">
        <f t="shared" si="7"/>
        <v>-13550</v>
      </c>
      <c r="N75" s="15">
        <f t="shared" si="7"/>
        <v>450</v>
      </c>
      <c r="O75" s="15">
        <f t="shared" si="7"/>
        <v>5200</v>
      </c>
      <c r="P75" s="15">
        <f t="shared" si="7"/>
        <v>-28400</v>
      </c>
      <c r="Q75" s="15">
        <f t="shared" si="7"/>
        <v>-20850</v>
      </c>
    </row>
    <row r="77" spans="1:18" x14ac:dyDescent="0.25">
      <c r="A77" t="s">
        <v>55</v>
      </c>
      <c r="B77" s="15">
        <f>B24-B72</f>
        <v>-35900</v>
      </c>
      <c r="C77" s="15">
        <f t="shared" ref="C77:Q77" si="8">C24-C72</f>
        <v>1550</v>
      </c>
      <c r="D77" s="15">
        <f t="shared" si="8"/>
        <v>6500</v>
      </c>
      <c r="E77" s="15">
        <f t="shared" si="8"/>
        <v>18000</v>
      </c>
      <c r="F77" s="15">
        <f t="shared" si="8"/>
        <v>-18850</v>
      </c>
      <c r="G77" s="15">
        <f t="shared" si="8"/>
        <v>58000</v>
      </c>
      <c r="H77" s="15">
        <f t="shared" si="8"/>
        <v>3000</v>
      </c>
      <c r="I77" s="15">
        <f t="shared" si="8"/>
        <v>-5900</v>
      </c>
      <c r="J77" s="15">
        <f t="shared" si="8"/>
        <v>-63300</v>
      </c>
      <c r="K77" s="15">
        <f t="shared" si="8"/>
        <v>-150</v>
      </c>
      <c r="L77" s="15">
        <f t="shared" si="8"/>
        <v>13500</v>
      </c>
      <c r="M77" s="15">
        <f t="shared" si="8"/>
        <v>14000</v>
      </c>
      <c r="N77" s="15">
        <f t="shared" si="8"/>
        <v>4750</v>
      </c>
      <c r="O77" s="15">
        <f t="shared" si="8"/>
        <v>-33600</v>
      </c>
      <c r="P77" s="15">
        <f t="shared" si="8"/>
        <v>7550</v>
      </c>
      <c r="Q77" s="15">
        <f t="shared" si="8"/>
        <v>-2500</v>
      </c>
    </row>
    <row r="79" spans="1:18" x14ac:dyDescent="0.25">
      <c r="A79" t="s">
        <v>57</v>
      </c>
      <c r="B79" s="19">
        <f>B75+B77</f>
        <v>-25900</v>
      </c>
      <c r="C79" s="19">
        <f t="shared" ref="C79:Q79" si="9">C75+C77</f>
        <v>-24350</v>
      </c>
      <c r="D79" s="19">
        <f t="shared" si="9"/>
        <v>-17850</v>
      </c>
      <c r="E79" s="19">
        <f t="shared" si="9"/>
        <v>150</v>
      </c>
      <c r="F79" s="19">
        <f t="shared" si="9"/>
        <v>-18700</v>
      </c>
      <c r="G79" s="19">
        <f t="shared" si="9"/>
        <v>39300</v>
      </c>
      <c r="H79" s="19">
        <f t="shared" si="9"/>
        <v>42300</v>
      </c>
      <c r="I79" s="19">
        <f t="shared" si="9"/>
        <v>36400</v>
      </c>
      <c r="J79" s="19">
        <f t="shared" si="9"/>
        <v>-26900</v>
      </c>
      <c r="K79" s="19">
        <f t="shared" si="9"/>
        <v>-27050</v>
      </c>
      <c r="L79" s="19">
        <f t="shared" si="9"/>
        <v>-13550</v>
      </c>
      <c r="M79" s="19">
        <f t="shared" si="9"/>
        <v>450</v>
      </c>
      <c r="N79" s="19">
        <f t="shared" si="9"/>
        <v>5200</v>
      </c>
      <c r="O79" s="19">
        <f t="shared" si="9"/>
        <v>-28400</v>
      </c>
      <c r="P79" s="19">
        <f t="shared" si="9"/>
        <v>-20850</v>
      </c>
      <c r="Q79" s="19">
        <f t="shared" si="9"/>
        <v>-23350</v>
      </c>
      <c r="R79" t="s">
        <v>63</v>
      </c>
    </row>
    <row r="82" spans="15:19" x14ac:dyDescent="0.25">
      <c r="O82" s="5" t="s">
        <v>58</v>
      </c>
    </row>
    <row r="83" spans="15:19" x14ac:dyDescent="0.25">
      <c r="O83" t="s">
        <v>54</v>
      </c>
      <c r="Q83" s="9">
        <f>B75</f>
        <v>10000</v>
      </c>
    </row>
    <row r="84" spans="15:19" x14ac:dyDescent="0.25">
      <c r="O84" t="s">
        <v>59</v>
      </c>
      <c r="Q84" s="9">
        <f>R24</f>
        <v>172700</v>
      </c>
    </row>
    <row r="85" spans="15:19" x14ac:dyDescent="0.25">
      <c r="O85" t="s">
        <v>60</v>
      </c>
      <c r="Q85" s="18">
        <f>R72</f>
        <v>206050</v>
      </c>
    </row>
    <row r="86" spans="15:19" x14ac:dyDescent="0.25">
      <c r="O86" t="s">
        <v>61</v>
      </c>
      <c r="Q86" s="19">
        <f>Q83+Q84-Q85</f>
        <v>-23350</v>
      </c>
      <c r="R86" s="9">
        <f>Q79-Q86</f>
        <v>0</v>
      </c>
      <c r="S86" s="17" t="str">
        <f>IF(R86=0,"OK", "Error, Check all Formulas")</f>
        <v>OK</v>
      </c>
    </row>
  </sheetData>
  <phoneticPr fontId="5" type="noConversion"/>
  <conditionalFormatting sqref="S86">
    <cfRule type="containsText" dxfId="4" priority="1" operator="containsText" text="Error, Check all Formuals">
      <formula>NOT(ISERROR(SEARCH("Error, Check all Formuals",S86)))</formula>
    </cfRule>
    <cfRule type="containsText" dxfId="3" priority="2" operator="containsText" text="Error, Check all formulas">
      <formula>NOT(ISERROR(SEARCH("Error, Check all formulas",S86)))</formula>
    </cfRule>
    <cfRule type="containsText" dxfId="2" priority="3" operator="containsText" text="OK">
      <formula>NOT(ISERROR(SEARCH("OK",S86)))</formula>
    </cfRule>
    <cfRule type="containsText" dxfId="1" priority="4" operator="containsText" text="&quot;OK&quot;">
      <formula>NOT(ISERROR(SEARCH("""OK""",S86)))</formula>
    </cfRule>
    <cfRule type="cellIs" dxfId="0" priority="5" operator="equal">
      <formula>"""OK"""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Example Template</vt:lpstr>
      <vt:lpstr>Closing Cash Balance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 Hackemann</cp:lastModifiedBy>
  <dcterms:created xsi:type="dcterms:W3CDTF">2020-03-15T15:27:37Z</dcterms:created>
  <dcterms:modified xsi:type="dcterms:W3CDTF">2020-03-16T09:13:19Z</dcterms:modified>
</cp:coreProperties>
</file>